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Tabelle1" sheetId="1" r:id="rId1"/>
    <sheet name="Tabelle2" sheetId="2" r:id="rId2"/>
    <sheet name="Tabelle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1" l="1"/>
  <c r="J10" i="1" l="1"/>
  <c r="J11" i="1"/>
  <c r="J12" i="1"/>
  <c r="J13" i="1"/>
  <c r="J14" i="1"/>
  <c r="J15" i="1"/>
  <c r="J16" i="1"/>
  <c r="J17" i="1"/>
  <c r="J9" i="1"/>
  <c r="J8" i="1"/>
  <c r="J7" i="1"/>
  <c r="I28" i="1" l="1"/>
  <c r="I27" i="1"/>
  <c r="I26" i="1"/>
  <c r="I25" i="1"/>
  <c r="J18" i="1" l="1"/>
  <c r="J19" i="1" s="1"/>
  <c r="D36" i="1" l="1"/>
  <c r="E36" i="1" s="1"/>
</calcChain>
</file>

<file path=xl/sharedStrings.xml><?xml version="1.0" encoding="utf-8"?>
<sst xmlns="http://schemas.openxmlformats.org/spreadsheetml/2006/main" count="109" uniqueCount="45">
  <si>
    <t>Fach</t>
  </si>
  <si>
    <t>Block 1 - Semesterleistungen</t>
  </si>
  <si>
    <t>Semester</t>
  </si>
  <si>
    <t>Faktor</t>
  </si>
  <si>
    <t>Summe</t>
  </si>
  <si>
    <t>Eingebrachte Semesterleistungen</t>
  </si>
  <si>
    <t>Fachart</t>
  </si>
  <si>
    <t xml:space="preserve">Gesamtsumme </t>
  </si>
  <si>
    <t>Block 2 - Prüfungsergebnisse</t>
  </si>
  <si>
    <t>Punkte</t>
  </si>
  <si>
    <t>Abiturnote</t>
  </si>
  <si>
    <t>Prüfungsfach</t>
  </si>
  <si>
    <t>Ergebnis schriftliche Prüfung</t>
  </si>
  <si>
    <t>Gesamt</t>
  </si>
  <si>
    <t>Faktor 5</t>
  </si>
  <si>
    <t>Summe / Ergebnis Block 2</t>
  </si>
  <si>
    <t>Gesamtergebnis</t>
  </si>
  <si>
    <t>Note</t>
  </si>
  <si>
    <t>Gesamtergebnis aus Block 1 und 2</t>
  </si>
  <si>
    <t>Optional Ergebnis mdl. Prüfung</t>
  </si>
  <si>
    <t>-</t>
  </si>
  <si>
    <t>nicht bestanden!</t>
  </si>
  <si>
    <t>Punkte Qualifikationsphase x 40 geteilt durch 46 = Gesamtergebnis Qualifikationsphase</t>
  </si>
  <si>
    <t>2 LK-Fächer, 
8 Punktwerte</t>
  </si>
  <si>
    <t>3. GK-Fach</t>
  </si>
  <si>
    <t>4. GK-Fach</t>
  </si>
  <si>
    <t>5. GK-Fach</t>
  </si>
  <si>
    <t>6. GK-Fach</t>
  </si>
  <si>
    <t>7. GK-Fach</t>
  </si>
  <si>
    <t>8. GK-Fach</t>
  </si>
  <si>
    <t>9. GK-Fach</t>
  </si>
  <si>
    <t>1. GK-Fach (3. Abifach)</t>
  </si>
  <si>
    <t>2. GK-Fach (4. Abifach)</t>
  </si>
  <si>
    <r>
      <t>GK Fächer,
30 Kurse/ Punktwerte eintragen inkl. 
3.+4. Abifach</t>
    </r>
    <r>
      <rPr>
        <b/>
        <sz val="11"/>
        <color rgb="FFFF0000"/>
        <rFont val="Calibri"/>
        <family val="2"/>
        <scheme val="minor"/>
      </rPr>
      <t>*</t>
    </r>
  </si>
  <si>
    <t>*</t>
  </si>
  <si>
    <t>notwendig: je vier Halbjahreskurse im Fach Deutsch, im Fach Mathematik, in einer fortgeführten Fremd-</t>
  </si>
  <si>
    <t>sprache sowie in einer Naturwissenschaft oder je zwei Halbjahreskurse in zwei Naturwissenschaften</t>
  </si>
  <si>
    <t>LK 1</t>
  </si>
  <si>
    <t>LK 2</t>
  </si>
  <si>
    <t>1. Fach LK</t>
  </si>
  <si>
    <t>2. Fach LK</t>
  </si>
  <si>
    <t>3. Fach GK</t>
  </si>
  <si>
    <t xml:space="preserve">4. Fach GK </t>
  </si>
  <si>
    <t xml:space="preserve">BELL </t>
  </si>
  <si>
    <t>Punkteberechnung Abiturdurchschnitt GOST V - mit Besonderer Lernleistung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</si>
</sst>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 applyAlignment="1">
      <alignment horizontal="center"/>
    </xf>
    <xf numFmtId="0" fontId="1" fillId="3" borderId="15" xfId="0" applyFont="1" applyFill="1" applyBorder="1" applyAlignment="1" applyProtection="1">
      <alignment horizontal="center" vertical="center"/>
    </xf>
    <xf numFmtId="0" fontId="0" fillId="3" borderId="40" xfId="0" applyFill="1" applyBorder="1" applyAlignment="1" applyProtection="1">
      <alignment vertical="center"/>
    </xf>
    <xf numFmtId="0" fontId="0" fillId="3" borderId="19" xfId="0" applyFill="1" applyBorder="1" applyAlignment="1" applyProtection="1">
      <alignment vertical="center"/>
    </xf>
    <xf numFmtId="1" fontId="1" fillId="3" borderId="31" xfId="0" applyNumberFormat="1" applyFont="1" applyFill="1" applyBorder="1" applyAlignment="1" applyProtection="1">
      <alignment horizontal="left" vertical="center"/>
    </xf>
    <xf numFmtId="1" fontId="1" fillId="3" borderId="30" xfId="0" quotePrefix="1" applyNumberFormat="1" applyFont="1" applyFill="1" applyBorder="1" applyAlignment="1" applyProtection="1">
      <alignment horizontal="center" vertical="center"/>
    </xf>
    <xf numFmtId="1" fontId="1" fillId="3" borderId="40" xfId="0" applyNumberFormat="1" applyFont="1" applyFill="1" applyBorder="1" applyAlignment="1" applyProtection="1">
      <alignment horizontal="right" vertical="center"/>
    </xf>
    <xf numFmtId="164" fontId="1" fillId="3" borderId="19" xfId="0" applyNumberFormat="1" applyFont="1" applyFill="1" applyBorder="1" applyAlignment="1" applyProtection="1">
      <alignment horizontal="center" vertical="center"/>
    </xf>
    <xf numFmtId="3" fontId="1" fillId="3" borderId="30" xfId="0" quotePrefix="1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vertical="center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</xf>
    <xf numFmtId="0" fontId="1" fillId="3" borderId="34" xfId="0" applyFont="1" applyFill="1" applyBorder="1" applyAlignment="1" applyProtection="1">
      <alignment horizontal="center" vertical="center"/>
    </xf>
    <xf numFmtId="0" fontId="1" fillId="3" borderId="3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3" fontId="1" fillId="3" borderId="34" xfId="0" quotePrefix="1" applyNumberFormat="1" applyFont="1" applyFill="1" applyBorder="1" applyAlignment="1" applyProtection="1">
      <alignment horizontal="center" vertical="center"/>
    </xf>
    <xf numFmtId="164" fontId="1" fillId="3" borderId="44" xfId="0" applyNumberFormat="1" applyFont="1" applyFill="1" applyBorder="1" applyAlignment="1" applyProtection="1">
      <alignment horizontal="center" vertical="center"/>
    </xf>
    <xf numFmtId="1" fontId="1" fillId="3" borderId="31" xfId="0" applyNumberFormat="1" applyFont="1" applyFill="1" applyBorder="1" applyAlignment="1" applyProtection="1">
      <alignment horizontal="center" vertical="center"/>
    </xf>
    <xf numFmtId="1" fontId="1" fillId="3" borderId="40" xfId="0" applyNumberFormat="1" applyFont="1" applyFill="1" applyBorder="1" applyAlignment="1" applyProtection="1">
      <alignment horizontal="center" vertical="center"/>
    </xf>
    <xf numFmtId="3" fontId="1" fillId="3" borderId="31" xfId="0" applyNumberFormat="1" applyFont="1" applyFill="1" applyBorder="1" applyAlignment="1" applyProtection="1">
      <alignment horizontal="center" vertical="center"/>
    </xf>
    <xf numFmtId="3" fontId="1" fillId="3" borderId="40" xfId="0" applyNumberFormat="1" applyFont="1" applyFill="1" applyBorder="1" applyAlignment="1" applyProtection="1">
      <alignment horizontal="center" vertical="center"/>
    </xf>
    <xf numFmtId="3" fontId="1" fillId="3" borderId="42" xfId="0" applyNumberFormat="1" applyFont="1" applyFill="1" applyBorder="1" applyAlignment="1" applyProtection="1">
      <alignment horizontal="center" vertical="center"/>
    </xf>
    <xf numFmtId="3" fontId="1" fillId="3" borderId="43" xfId="0" applyNumberFormat="1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10" xfId="0" applyFont="1" applyBorder="1" applyProtection="1">
      <protection locked="0"/>
    </xf>
    <xf numFmtId="0" fontId="2" fillId="0" borderId="0" xfId="0" applyFont="1"/>
    <xf numFmtId="0" fontId="10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Protection="1">
      <protection locked="0"/>
    </xf>
    <xf numFmtId="0" fontId="12" fillId="0" borderId="16" xfId="0" applyFont="1" applyBorder="1" applyAlignment="1" applyProtection="1">
      <alignment horizontal="center" vertical="center" wrapText="1"/>
    </xf>
    <xf numFmtId="0" fontId="0" fillId="0" borderId="0" xfId="0" applyBorder="1"/>
    <xf numFmtId="0" fontId="2" fillId="0" borderId="24" xfId="0" applyFon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2" xfId="0" applyBorder="1" applyProtection="1">
      <protection locked="0"/>
    </xf>
    <xf numFmtId="1" fontId="1" fillId="0" borderId="55" xfId="0" applyNumberFormat="1" applyFont="1" applyBorder="1" applyAlignment="1" applyProtection="1">
      <alignment horizontal="center" vertical="center"/>
    </xf>
    <xf numFmtId="1" fontId="1" fillId="3" borderId="53" xfId="0" applyNumberFormat="1" applyFont="1" applyFill="1" applyBorder="1" applyAlignment="1" applyProtection="1">
      <alignment horizontal="right" vertical="center"/>
    </xf>
    <xf numFmtId="1" fontId="1" fillId="3" borderId="57" xfId="0" quotePrefix="1" applyNumberFormat="1" applyFont="1" applyFill="1" applyBorder="1" applyAlignment="1" applyProtection="1">
      <alignment horizontal="center" vertical="center"/>
    </xf>
    <xf numFmtId="1" fontId="1" fillId="3" borderId="54" xfId="0" applyNumberFormat="1" applyFont="1" applyFill="1" applyBorder="1" applyAlignment="1" applyProtection="1">
      <alignment horizontal="left" vertical="center"/>
    </xf>
    <xf numFmtId="164" fontId="1" fillId="3" borderId="59" xfId="0" applyNumberFormat="1" applyFont="1" applyFill="1" applyBorder="1" applyAlignment="1" applyProtection="1">
      <alignment horizontal="center" vertical="center"/>
    </xf>
    <xf numFmtId="0" fontId="0" fillId="0" borderId="60" xfId="0" applyBorder="1" applyProtection="1">
      <protection locked="0"/>
    </xf>
    <xf numFmtId="0" fontId="5" fillId="0" borderId="61" xfId="0" applyFont="1" applyBorder="1" applyAlignment="1" applyProtection="1">
      <protection locked="0"/>
    </xf>
    <xf numFmtId="0" fontId="0" fillId="0" borderId="62" xfId="0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1" fillId="3" borderId="36" xfId="0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</xf>
    <xf numFmtId="0" fontId="1" fillId="3" borderId="29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1" fillId="0" borderId="1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vertical="center"/>
    </xf>
    <xf numFmtId="0" fontId="0" fillId="2" borderId="61" xfId="0" applyFill="1" applyBorder="1" applyAlignment="1" applyProtection="1"/>
    <xf numFmtId="0" fontId="0" fillId="2" borderId="62" xfId="0" applyFill="1" applyBorder="1" applyAlignment="1" applyProtection="1"/>
    <xf numFmtId="0" fontId="0" fillId="2" borderId="11" xfId="0" applyFill="1" applyBorder="1" applyAlignment="1" applyProtection="1"/>
    <xf numFmtId="0" fontId="0" fillId="2" borderId="6" xfId="0" applyFill="1" applyBorder="1" applyAlignment="1" applyProtection="1"/>
    <xf numFmtId="0" fontId="0" fillId="2" borderId="12" xfId="0" applyFill="1" applyBorder="1" applyAlignment="1" applyProtection="1"/>
    <xf numFmtId="0" fontId="0" fillId="0" borderId="6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" fillId="0" borderId="48" xfId="0" applyFont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/>
    <xf numFmtId="0" fontId="1" fillId="0" borderId="28" xfId="0" applyFont="1" applyBorder="1" applyAlignment="1" applyProtection="1">
      <alignment horizontal="center" vertical="center"/>
    </xf>
    <xf numFmtId="0" fontId="0" fillId="0" borderId="41" xfId="0" applyBorder="1" applyAlignment="1"/>
    <xf numFmtId="164" fontId="1" fillId="0" borderId="56" xfId="0" applyNumberFormat="1" applyFont="1" applyBorder="1" applyAlignment="1" applyProtection="1">
      <alignment horizontal="center" vertical="center"/>
    </xf>
    <xf numFmtId="164" fontId="0" fillId="0" borderId="57" xfId="0" applyNumberFormat="1" applyBorder="1" applyAlignment="1" applyProtection="1">
      <alignment horizontal="center" vertical="center"/>
    </xf>
    <xf numFmtId="0" fontId="0" fillId="0" borderId="58" xfId="0" applyBorder="1" applyAlignment="1"/>
    <xf numFmtId="0" fontId="1" fillId="0" borderId="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288636</xdr:colOff>
      <xdr:row>0</xdr:row>
      <xdr:rowOff>86592</xdr:rowOff>
    </xdr:from>
    <xdr:to>
      <xdr:col>14</xdr:col>
      <xdr:colOff>678192</xdr:colOff>
      <xdr:row>2</xdr:row>
      <xdr:rowOff>86592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2863" y="86592"/>
          <a:ext cx="753238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zoomScale="110" zoomScaleNormal="110" workbookViewId="0">
      <selection activeCell="U4" sqref="U4"/>
    </sheetView>
  </sheetViews>
  <sheetFormatPr baseColWidth="10" defaultRowHeight="14.5" x14ac:dyDescent="0.35"/>
  <cols>
    <col min="1" max="1" width="3.453125" customWidth="1"/>
    <col min="2" max="2" width="17.453125" customWidth="1"/>
    <col min="3" max="3" width="24.7265625" customWidth="1"/>
    <col min="4" max="4" width="16" customWidth="1"/>
    <col min="5" max="8" width="5.81640625" customWidth="1"/>
    <col min="9" max="9" width="6.1796875" customWidth="1"/>
    <col min="10" max="10" width="7.26953125" customWidth="1"/>
    <col min="11" max="11" width="4.54296875" customWidth="1"/>
    <col min="12" max="12" width="5.1796875" customWidth="1"/>
    <col min="13" max="13" width="1" customWidth="1"/>
    <col min="14" max="14" width="5.1796875" customWidth="1"/>
    <col min="15" max="15" width="11.1796875" customWidth="1"/>
    <col min="16" max="16" width="3.453125" customWidth="1"/>
    <col min="17" max="17" width="7.1796875" hidden="1" customWidth="1"/>
    <col min="18" max="18" width="7" hidden="1" customWidth="1"/>
    <col min="19" max="19" width="9" hidden="1" customWidth="1"/>
    <col min="20" max="20" width="9.81640625" hidden="1" customWidth="1"/>
  </cols>
  <sheetData>
    <row r="1" spans="1:20" ht="15" thickTop="1" x14ac:dyDescent="0.35">
      <c r="A1" s="76"/>
      <c r="B1" s="99" t="s">
        <v>44</v>
      </c>
      <c r="C1" s="100"/>
      <c r="D1" s="100"/>
      <c r="E1" s="100"/>
      <c r="F1" s="100"/>
      <c r="G1" s="100"/>
      <c r="H1" s="100"/>
      <c r="I1" s="100"/>
      <c r="J1" s="101"/>
      <c r="K1" s="77"/>
      <c r="L1" s="105"/>
      <c r="M1" s="105"/>
      <c r="N1" s="105"/>
      <c r="O1" s="105"/>
      <c r="P1" s="78"/>
    </row>
    <row r="2" spans="1:20" ht="15" thickBot="1" x14ac:dyDescent="0.4">
      <c r="A2" s="17"/>
      <c r="B2" s="102"/>
      <c r="C2" s="103"/>
      <c r="D2" s="103"/>
      <c r="E2" s="103"/>
      <c r="F2" s="103"/>
      <c r="G2" s="103"/>
      <c r="H2" s="103"/>
      <c r="I2" s="103"/>
      <c r="J2" s="104"/>
      <c r="K2" s="79"/>
      <c r="L2" s="106"/>
      <c r="M2" s="106"/>
      <c r="N2" s="106"/>
      <c r="O2" s="106"/>
      <c r="P2" s="18"/>
    </row>
    <row r="3" spans="1:20" ht="10.5" customHeight="1" thickBot="1" x14ac:dyDescent="0.4">
      <c r="A3" s="17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8"/>
    </row>
    <row r="4" spans="1:20" ht="12" customHeight="1" thickBot="1" x14ac:dyDescent="0.3">
      <c r="A4" s="17"/>
      <c r="B4" s="88" t="s">
        <v>1</v>
      </c>
      <c r="C4" s="89"/>
      <c r="D4" s="89"/>
      <c r="E4" s="89"/>
      <c r="F4" s="89"/>
      <c r="G4" s="89"/>
      <c r="H4" s="89"/>
      <c r="I4" s="89"/>
      <c r="J4" s="90"/>
      <c r="K4" s="19"/>
      <c r="L4" s="80" t="s">
        <v>9</v>
      </c>
      <c r="M4" s="83"/>
      <c r="N4" s="84"/>
      <c r="O4" s="2" t="s">
        <v>10</v>
      </c>
      <c r="P4" s="18"/>
      <c r="Q4" s="80" t="s">
        <v>9</v>
      </c>
      <c r="R4" s="81"/>
      <c r="S4" s="82"/>
      <c r="T4" s="2" t="s">
        <v>10</v>
      </c>
    </row>
    <row r="5" spans="1:20" ht="9.5" customHeight="1" x14ac:dyDescent="0.25">
      <c r="A5" s="17"/>
      <c r="B5" s="91"/>
      <c r="C5" s="92"/>
      <c r="D5" s="29"/>
      <c r="E5" s="93" t="s">
        <v>2</v>
      </c>
      <c r="F5" s="93"/>
      <c r="G5" s="93"/>
      <c r="H5" s="93"/>
      <c r="I5" s="14"/>
      <c r="J5" s="10"/>
      <c r="K5" s="19"/>
      <c r="L5" s="3"/>
      <c r="M5" s="16"/>
      <c r="N5" s="16"/>
      <c r="O5" s="4"/>
      <c r="P5" s="18"/>
      <c r="Q5" s="37">
        <v>0</v>
      </c>
      <c r="R5" s="38" t="s">
        <v>20</v>
      </c>
      <c r="S5" s="39">
        <v>299</v>
      </c>
      <c r="T5" s="40" t="s">
        <v>21</v>
      </c>
    </row>
    <row r="6" spans="1:20" ht="21" customHeight="1" thickBot="1" x14ac:dyDescent="0.3">
      <c r="A6" s="17"/>
      <c r="B6" s="63" t="s">
        <v>5</v>
      </c>
      <c r="C6" s="30" t="s">
        <v>6</v>
      </c>
      <c r="D6" s="30" t="s">
        <v>0</v>
      </c>
      <c r="E6" s="30">
        <v>1</v>
      </c>
      <c r="F6" s="30">
        <v>2</v>
      </c>
      <c r="G6" s="30">
        <v>3</v>
      </c>
      <c r="H6" s="30">
        <v>4</v>
      </c>
      <c r="I6" s="31" t="s">
        <v>3</v>
      </c>
      <c r="J6" s="32" t="s">
        <v>4</v>
      </c>
      <c r="K6" s="20"/>
      <c r="L6" s="7">
        <v>900</v>
      </c>
      <c r="M6" s="6" t="s">
        <v>20</v>
      </c>
      <c r="N6" s="5">
        <v>823</v>
      </c>
      <c r="O6" s="8">
        <v>1</v>
      </c>
      <c r="P6" s="18"/>
      <c r="Q6" s="43">
        <v>300</v>
      </c>
      <c r="R6" s="6" t="s">
        <v>20</v>
      </c>
      <c r="S6" s="44">
        <v>300</v>
      </c>
      <c r="T6" s="8">
        <v>4</v>
      </c>
    </row>
    <row r="7" spans="1:20" s="60" customFormat="1" ht="15.75" customHeight="1" x14ac:dyDescent="0.3">
      <c r="A7" s="23"/>
      <c r="B7" s="113" t="s">
        <v>23</v>
      </c>
      <c r="C7" s="51" t="s">
        <v>37</v>
      </c>
      <c r="D7" s="53"/>
      <c r="E7" s="53">
        <v>5</v>
      </c>
      <c r="F7" s="53">
        <v>5</v>
      </c>
      <c r="G7" s="53">
        <v>5</v>
      </c>
      <c r="H7" s="53">
        <v>5</v>
      </c>
      <c r="I7" s="14">
        <v>2</v>
      </c>
      <c r="J7" s="10">
        <f>(E7+F7+G7+H7)*I7</f>
        <v>40</v>
      </c>
      <c r="K7" s="21"/>
      <c r="L7" s="7">
        <v>822</v>
      </c>
      <c r="M7" s="6" t="s">
        <v>20</v>
      </c>
      <c r="N7" s="5">
        <v>805</v>
      </c>
      <c r="O7" s="8">
        <v>1.1000000000000001</v>
      </c>
      <c r="P7" s="59"/>
      <c r="Q7" s="43">
        <v>301</v>
      </c>
      <c r="R7" s="6" t="s">
        <v>20</v>
      </c>
      <c r="S7" s="44">
        <v>318</v>
      </c>
      <c r="T7" s="8">
        <v>3.9</v>
      </c>
    </row>
    <row r="8" spans="1:20" s="60" customFormat="1" ht="15.75" customHeight="1" thickBot="1" x14ac:dyDescent="0.35">
      <c r="A8" s="23"/>
      <c r="B8" s="114"/>
      <c r="C8" s="52" t="s">
        <v>38</v>
      </c>
      <c r="D8" s="54"/>
      <c r="E8" s="54">
        <v>5</v>
      </c>
      <c r="F8" s="54">
        <v>5</v>
      </c>
      <c r="G8" s="54">
        <v>5</v>
      </c>
      <c r="H8" s="54">
        <v>5</v>
      </c>
      <c r="I8" s="50">
        <v>2</v>
      </c>
      <c r="J8" s="11">
        <f>(E8+F8+G8+H8)*I8</f>
        <v>40</v>
      </c>
      <c r="K8" s="21"/>
      <c r="L8" s="7">
        <v>804</v>
      </c>
      <c r="M8" s="6" t="s">
        <v>20</v>
      </c>
      <c r="N8" s="5">
        <v>787</v>
      </c>
      <c r="O8" s="8">
        <v>1.2</v>
      </c>
      <c r="P8" s="59"/>
      <c r="Q8" s="43">
        <v>319</v>
      </c>
      <c r="R8" s="6" t="s">
        <v>20</v>
      </c>
      <c r="S8" s="44">
        <v>336</v>
      </c>
      <c r="T8" s="8">
        <v>3.8</v>
      </c>
    </row>
    <row r="9" spans="1:20" ht="12" customHeight="1" x14ac:dyDescent="0.35">
      <c r="A9" s="17"/>
      <c r="B9" s="113" t="s">
        <v>33</v>
      </c>
      <c r="C9" s="56" t="s">
        <v>31</v>
      </c>
      <c r="D9" s="56"/>
      <c r="E9" s="56">
        <v>5</v>
      </c>
      <c r="F9" s="56">
        <v>5</v>
      </c>
      <c r="G9" s="56">
        <v>5</v>
      </c>
      <c r="H9" s="56">
        <v>5</v>
      </c>
      <c r="I9" s="57">
        <v>1</v>
      </c>
      <c r="J9" s="58">
        <f>(E9+F9+G9+H9)*I9</f>
        <v>20</v>
      </c>
      <c r="K9" s="21"/>
      <c r="L9" s="7">
        <v>786</v>
      </c>
      <c r="M9" s="6" t="s">
        <v>20</v>
      </c>
      <c r="N9" s="5">
        <v>769</v>
      </c>
      <c r="O9" s="8">
        <v>1.3</v>
      </c>
      <c r="P9" s="18"/>
      <c r="Q9" s="43">
        <v>337</v>
      </c>
      <c r="R9" s="6" t="s">
        <v>20</v>
      </c>
      <c r="S9" s="44">
        <v>354</v>
      </c>
      <c r="T9" s="8">
        <v>3.7</v>
      </c>
    </row>
    <row r="10" spans="1:20" ht="12" customHeight="1" x14ac:dyDescent="0.35">
      <c r="A10" s="17"/>
      <c r="B10" s="115"/>
      <c r="C10" s="56" t="s">
        <v>32</v>
      </c>
      <c r="D10" s="56"/>
      <c r="E10" s="56">
        <v>5</v>
      </c>
      <c r="F10" s="56">
        <v>5</v>
      </c>
      <c r="G10" s="56">
        <v>5</v>
      </c>
      <c r="H10" s="56">
        <v>5</v>
      </c>
      <c r="I10" s="57">
        <v>1</v>
      </c>
      <c r="J10" s="58">
        <f t="shared" ref="J10:J17" si="0">(E10+F10+G10+H10)*I10</f>
        <v>20</v>
      </c>
      <c r="K10" s="21"/>
      <c r="L10" s="7">
        <v>768</v>
      </c>
      <c r="M10" s="6" t="s">
        <v>20</v>
      </c>
      <c r="N10" s="5">
        <v>751</v>
      </c>
      <c r="O10" s="8">
        <v>1.4</v>
      </c>
      <c r="P10" s="18"/>
      <c r="Q10" s="43">
        <v>355</v>
      </c>
      <c r="R10" s="6" t="s">
        <v>20</v>
      </c>
      <c r="S10" s="44">
        <v>372</v>
      </c>
      <c r="T10" s="8">
        <v>3.6</v>
      </c>
    </row>
    <row r="11" spans="1:20" ht="12" customHeight="1" x14ac:dyDescent="0.35">
      <c r="A11" s="17"/>
      <c r="B11" s="115"/>
      <c r="C11" s="56" t="s">
        <v>24</v>
      </c>
      <c r="D11" s="49"/>
      <c r="E11" s="49">
        <v>5</v>
      </c>
      <c r="F11" s="49">
        <v>5</v>
      </c>
      <c r="G11" s="49">
        <v>5</v>
      </c>
      <c r="H11" s="49">
        <v>5</v>
      </c>
      <c r="I11" s="15">
        <v>1</v>
      </c>
      <c r="J11" s="58">
        <f t="shared" si="0"/>
        <v>20</v>
      </c>
      <c r="K11" s="21"/>
      <c r="L11" s="7">
        <v>750</v>
      </c>
      <c r="M11" s="6" t="s">
        <v>20</v>
      </c>
      <c r="N11" s="5">
        <v>733</v>
      </c>
      <c r="O11" s="8">
        <v>1.5</v>
      </c>
      <c r="P11" s="18"/>
      <c r="Q11" s="43">
        <v>373</v>
      </c>
      <c r="R11" s="6" t="s">
        <v>20</v>
      </c>
      <c r="S11" s="44">
        <v>390</v>
      </c>
      <c r="T11" s="8">
        <v>3.5</v>
      </c>
    </row>
    <row r="12" spans="1:20" ht="12" customHeight="1" x14ac:dyDescent="0.35">
      <c r="A12" s="17"/>
      <c r="B12" s="115"/>
      <c r="C12" s="56" t="s">
        <v>25</v>
      </c>
      <c r="D12" s="22"/>
      <c r="E12" s="22">
        <v>5</v>
      </c>
      <c r="F12" s="22">
        <v>5</v>
      </c>
      <c r="G12" s="22">
        <v>5</v>
      </c>
      <c r="H12" s="22">
        <v>5</v>
      </c>
      <c r="I12" s="15">
        <v>1</v>
      </c>
      <c r="J12" s="58">
        <f t="shared" si="0"/>
        <v>20</v>
      </c>
      <c r="K12" s="21"/>
      <c r="L12" s="7">
        <v>732</v>
      </c>
      <c r="M12" s="6" t="s">
        <v>20</v>
      </c>
      <c r="N12" s="5">
        <v>715</v>
      </c>
      <c r="O12" s="8">
        <v>1.6</v>
      </c>
      <c r="P12" s="18"/>
      <c r="Q12" s="43">
        <v>391</v>
      </c>
      <c r="R12" s="6" t="s">
        <v>20</v>
      </c>
      <c r="S12" s="44">
        <v>408</v>
      </c>
      <c r="T12" s="8">
        <v>3.4</v>
      </c>
    </row>
    <row r="13" spans="1:20" ht="12" customHeight="1" x14ac:dyDescent="0.35">
      <c r="A13" s="17"/>
      <c r="B13" s="115"/>
      <c r="C13" s="56" t="s">
        <v>26</v>
      </c>
      <c r="D13" s="22"/>
      <c r="E13" s="22">
        <v>5</v>
      </c>
      <c r="F13" s="22">
        <v>5</v>
      </c>
      <c r="G13" s="22">
        <v>5</v>
      </c>
      <c r="H13" s="22">
        <v>5</v>
      </c>
      <c r="I13" s="15">
        <v>1</v>
      </c>
      <c r="J13" s="58">
        <f t="shared" si="0"/>
        <v>20</v>
      </c>
      <c r="K13" s="21"/>
      <c r="L13" s="7">
        <v>714</v>
      </c>
      <c r="M13" s="6" t="s">
        <v>20</v>
      </c>
      <c r="N13" s="5">
        <v>697</v>
      </c>
      <c r="O13" s="8">
        <v>1.7</v>
      </c>
      <c r="P13" s="18"/>
      <c r="Q13" s="43">
        <v>409</v>
      </c>
      <c r="R13" s="6" t="s">
        <v>20</v>
      </c>
      <c r="S13" s="44">
        <v>426</v>
      </c>
      <c r="T13" s="8">
        <v>3.3</v>
      </c>
    </row>
    <row r="14" spans="1:20" ht="12" customHeight="1" x14ac:dyDescent="0.35">
      <c r="A14" s="17"/>
      <c r="B14" s="115"/>
      <c r="C14" s="56" t="s">
        <v>27</v>
      </c>
      <c r="D14" s="22"/>
      <c r="E14" s="22">
        <v>5</v>
      </c>
      <c r="F14" s="22">
        <v>5</v>
      </c>
      <c r="G14" s="22">
        <v>5</v>
      </c>
      <c r="H14" s="22">
        <v>5</v>
      </c>
      <c r="I14" s="15">
        <v>1</v>
      </c>
      <c r="J14" s="58">
        <f t="shared" si="0"/>
        <v>20</v>
      </c>
      <c r="K14" s="21"/>
      <c r="L14" s="7">
        <v>696</v>
      </c>
      <c r="M14" s="6" t="s">
        <v>20</v>
      </c>
      <c r="N14" s="5">
        <v>679</v>
      </c>
      <c r="O14" s="8">
        <v>1.8</v>
      </c>
      <c r="P14" s="18"/>
      <c r="Q14" s="43">
        <v>427</v>
      </c>
      <c r="R14" s="6" t="s">
        <v>20</v>
      </c>
      <c r="S14" s="44">
        <v>444</v>
      </c>
      <c r="T14" s="8">
        <v>3.2</v>
      </c>
    </row>
    <row r="15" spans="1:20" ht="12" customHeight="1" x14ac:dyDescent="0.35">
      <c r="A15" s="17"/>
      <c r="B15" s="115"/>
      <c r="C15" s="56" t="s">
        <v>28</v>
      </c>
      <c r="D15" s="22"/>
      <c r="E15" s="22">
        <v>5</v>
      </c>
      <c r="F15" s="22">
        <v>5</v>
      </c>
      <c r="G15" s="22">
        <v>5</v>
      </c>
      <c r="H15" s="22">
        <v>5</v>
      </c>
      <c r="I15" s="15">
        <v>1</v>
      </c>
      <c r="J15" s="58">
        <f t="shared" si="0"/>
        <v>20</v>
      </c>
      <c r="K15" s="21"/>
      <c r="L15" s="7">
        <v>678</v>
      </c>
      <c r="M15" s="6" t="s">
        <v>20</v>
      </c>
      <c r="N15" s="5">
        <v>661</v>
      </c>
      <c r="O15" s="8">
        <v>1.9</v>
      </c>
      <c r="P15" s="18"/>
      <c r="Q15" s="43">
        <v>445</v>
      </c>
      <c r="R15" s="6" t="s">
        <v>20</v>
      </c>
      <c r="S15" s="44">
        <v>462</v>
      </c>
      <c r="T15" s="8">
        <v>3.1</v>
      </c>
    </row>
    <row r="16" spans="1:20" ht="12" customHeight="1" x14ac:dyDescent="0.35">
      <c r="A16" s="17"/>
      <c r="B16" s="115"/>
      <c r="C16" s="56" t="s">
        <v>29</v>
      </c>
      <c r="D16" s="22"/>
      <c r="E16" s="22">
        <v>5</v>
      </c>
      <c r="F16" s="22">
        <v>5</v>
      </c>
      <c r="G16" s="22"/>
      <c r="H16" s="22"/>
      <c r="I16" s="15">
        <v>1</v>
      </c>
      <c r="J16" s="58">
        <f t="shared" si="0"/>
        <v>10</v>
      </c>
      <c r="K16" s="21"/>
      <c r="L16" s="7">
        <v>660</v>
      </c>
      <c r="M16" s="6" t="s">
        <v>20</v>
      </c>
      <c r="N16" s="5">
        <v>643</v>
      </c>
      <c r="O16" s="8">
        <v>2</v>
      </c>
      <c r="P16" s="18"/>
      <c r="Q16" s="43">
        <v>463</v>
      </c>
      <c r="R16" s="6" t="s">
        <v>20</v>
      </c>
      <c r="S16" s="44">
        <v>480</v>
      </c>
      <c r="T16" s="8">
        <v>3</v>
      </c>
    </row>
    <row r="17" spans="1:20" ht="12" customHeight="1" thickBot="1" x14ac:dyDescent="0.4">
      <c r="A17" s="17"/>
      <c r="B17" s="114"/>
      <c r="C17" s="56" t="s">
        <v>30</v>
      </c>
      <c r="D17" s="22"/>
      <c r="E17" s="22"/>
      <c r="F17" s="22"/>
      <c r="G17" s="22"/>
      <c r="H17" s="22"/>
      <c r="I17" s="15">
        <v>1</v>
      </c>
      <c r="J17" s="58">
        <f t="shared" si="0"/>
        <v>0</v>
      </c>
      <c r="K17" s="21"/>
      <c r="L17" s="7">
        <v>642</v>
      </c>
      <c r="M17" s="6" t="s">
        <v>20</v>
      </c>
      <c r="N17" s="5">
        <v>625</v>
      </c>
      <c r="O17" s="8">
        <v>2.1</v>
      </c>
      <c r="P17" s="18"/>
      <c r="Q17" s="43">
        <v>481</v>
      </c>
      <c r="R17" s="6" t="s">
        <v>20</v>
      </c>
      <c r="S17" s="44">
        <v>498</v>
      </c>
      <c r="T17" s="8">
        <v>2.9</v>
      </c>
    </row>
    <row r="18" spans="1:20" ht="12" customHeight="1" thickBot="1" x14ac:dyDescent="0.3">
      <c r="A18" s="17"/>
      <c r="B18" s="94" t="s">
        <v>7</v>
      </c>
      <c r="C18" s="95"/>
      <c r="D18" s="95"/>
      <c r="E18" s="95"/>
      <c r="F18" s="95"/>
      <c r="G18" s="95"/>
      <c r="H18" s="95"/>
      <c r="I18" s="95"/>
      <c r="J18" s="12">
        <f>SUM(J7:J17)</f>
        <v>230</v>
      </c>
      <c r="K18" s="21"/>
      <c r="L18" s="7">
        <v>624</v>
      </c>
      <c r="M18" s="6" t="s">
        <v>20</v>
      </c>
      <c r="N18" s="5">
        <v>607</v>
      </c>
      <c r="O18" s="8">
        <v>2.2000000000000002</v>
      </c>
      <c r="P18" s="18"/>
      <c r="Q18" s="43">
        <v>499</v>
      </c>
      <c r="R18" s="6" t="s">
        <v>20</v>
      </c>
      <c r="S18" s="44">
        <v>516</v>
      </c>
      <c r="T18" s="8">
        <v>2.8</v>
      </c>
    </row>
    <row r="19" spans="1:20" ht="14.25" customHeight="1" thickBot="1" x14ac:dyDescent="0.3">
      <c r="A19" s="17"/>
      <c r="B19" s="98" t="s">
        <v>22</v>
      </c>
      <c r="C19" s="89"/>
      <c r="D19" s="89"/>
      <c r="E19" s="89"/>
      <c r="F19" s="89"/>
      <c r="G19" s="89"/>
      <c r="H19" s="89"/>
      <c r="I19" s="89"/>
      <c r="J19" s="13">
        <f>ROUND(J18*40/46,0)</f>
        <v>200</v>
      </c>
      <c r="K19" s="21"/>
      <c r="L19" s="7">
        <v>606</v>
      </c>
      <c r="M19" s="6" t="s">
        <v>20</v>
      </c>
      <c r="N19" s="5">
        <v>589</v>
      </c>
      <c r="O19" s="8">
        <v>2.2999999999999998</v>
      </c>
      <c r="P19" s="18"/>
      <c r="Q19" s="43">
        <v>517</v>
      </c>
      <c r="R19" s="6" t="s">
        <v>20</v>
      </c>
      <c r="S19" s="44">
        <v>534</v>
      </c>
      <c r="T19" s="8">
        <v>2.7</v>
      </c>
    </row>
    <row r="20" spans="1:20" ht="14.25" customHeight="1" x14ac:dyDescent="0.35">
      <c r="A20" s="17"/>
      <c r="B20" s="61" t="s">
        <v>34</v>
      </c>
      <c r="C20" s="62" t="s">
        <v>35</v>
      </c>
      <c r="D20" s="21"/>
      <c r="E20" s="21"/>
      <c r="F20" s="21"/>
      <c r="G20" s="21"/>
      <c r="H20" s="21"/>
      <c r="I20" s="21"/>
      <c r="J20" s="21"/>
      <c r="K20" s="55"/>
      <c r="L20" s="7">
        <v>588</v>
      </c>
      <c r="M20" s="6" t="s">
        <v>20</v>
      </c>
      <c r="N20" s="5">
        <v>571</v>
      </c>
      <c r="O20" s="8">
        <v>2.4</v>
      </c>
      <c r="P20" s="18"/>
      <c r="Q20" s="43">
        <v>535</v>
      </c>
      <c r="R20" s="6" t="s">
        <v>20</v>
      </c>
      <c r="S20" s="44">
        <v>552</v>
      </c>
      <c r="T20" s="8">
        <v>2.6</v>
      </c>
    </row>
    <row r="21" spans="1:20" ht="14.25" customHeight="1" x14ac:dyDescent="0.25">
      <c r="A21" s="17"/>
      <c r="B21" s="19"/>
      <c r="C21" s="62" t="s">
        <v>36</v>
      </c>
      <c r="D21" s="19"/>
      <c r="E21" s="19"/>
      <c r="F21" s="19"/>
      <c r="G21" s="19"/>
      <c r="H21" s="19"/>
      <c r="I21" s="19"/>
      <c r="J21" s="19"/>
      <c r="K21" s="21"/>
      <c r="L21" s="7">
        <v>570</v>
      </c>
      <c r="M21" s="6" t="s">
        <v>20</v>
      </c>
      <c r="N21" s="5">
        <v>553</v>
      </c>
      <c r="O21" s="8">
        <v>2.5</v>
      </c>
      <c r="P21" s="18"/>
      <c r="Q21" s="43">
        <v>553</v>
      </c>
      <c r="R21" s="6" t="s">
        <v>20</v>
      </c>
      <c r="S21" s="44">
        <v>570</v>
      </c>
      <c r="T21" s="8">
        <v>2.5</v>
      </c>
    </row>
    <row r="22" spans="1:20" ht="14.25" customHeight="1" thickBot="1" x14ac:dyDescent="0.3">
      <c r="A22" s="17"/>
      <c r="B22" s="19"/>
      <c r="C22" s="19"/>
      <c r="D22" s="19"/>
      <c r="E22" s="19"/>
      <c r="F22" s="19"/>
      <c r="G22" s="19"/>
      <c r="H22" s="19"/>
      <c r="I22" s="19"/>
      <c r="J22" s="19"/>
      <c r="K22" s="21"/>
      <c r="L22" s="7">
        <v>552</v>
      </c>
      <c r="M22" s="6" t="s">
        <v>20</v>
      </c>
      <c r="N22" s="5">
        <v>535</v>
      </c>
      <c r="O22" s="8">
        <v>2.6</v>
      </c>
      <c r="P22" s="18"/>
      <c r="Q22" s="43">
        <v>571</v>
      </c>
      <c r="R22" s="6" t="s">
        <v>20</v>
      </c>
      <c r="S22" s="44">
        <v>588</v>
      </c>
      <c r="T22" s="8">
        <v>2.4</v>
      </c>
    </row>
    <row r="23" spans="1:20" ht="12" customHeight="1" thickBot="1" x14ac:dyDescent="0.4">
      <c r="A23" s="17"/>
      <c r="B23" s="123" t="s">
        <v>8</v>
      </c>
      <c r="C23" s="89"/>
      <c r="D23" s="89"/>
      <c r="E23" s="89"/>
      <c r="F23" s="89"/>
      <c r="G23" s="89"/>
      <c r="H23" s="89"/>
      <c r="I23" s="89"/>
      <c r="J23" s="90"/>
      <c r="K23" s="21"/>
      <c r="L23" s="7">
        <v>534</v>
      </c>
      <c r="M23" s="6" t="s">
        <v>20</v>
      </c>
      <c r="N23" s="5">
        <v>517</v>
      </c>
      <c r="O23" s="8">
        <v>2.7</v>
      </c>
      <c r="P23" s="18"/>
      <c r="Q23" s="43">
        <v>589</v>
      </c>
      <c r="R23" s="6" t="s">
        <v>20</v>
      </c>
      <c r="S23" s="44">
        <v>606</v>
      </c>
      <c r="T23" s="8">
        <v>2.2999999999999998</v>
      </c>
    </row>
    <row r="24" spans="1:20" ht="12" customHeight="1" x14ac:dyDescent="0.35">
      <c r="A24" s="17"/>
      <c r="B24" s="33" t="s">
        <v>11</v>
      </c>
      <c r="C24" s="34" t="s">
        <v>12</v>
      </c>
      <c r="D24" s="111" t="s">
        <v>19</v>
      </c>
      <c r="E24" s="83"/>
      <c r="F24" s="84"/>
      <c r="G24" s="112" t="s">
        <v>13</v>
      </c>
      <c r="H24" s="93"/>
      <c r="I24" s="95" t="s">
        <v>14</v>
      </c>
      <c r="J24" s="96"/>
      <c r="K24" s="21"/>
      <c r="L24" s="7">
        <v>516</v>
      </c>
      <c r="M24" s="6" t="s">
        <v>20</v>
      </c>
      <c r="N24" s="5">
        <v>499</v>
      </c>
      <c r="O24" s="8">
        <v>2.8</v>
      </c>
      <c r="P24" s="18"/>
      <c r="Q24" s="43">
        <v>607</v>
      </c>
      <c r="R24" s="6" t="s">
        <v>20</v>
      </c>
      <c r="S24" s="44">
        <v>624</v>
      </c>
      <c r="T24" s="8">
        <v>2.2000000000000002</v>
      </c>
    </row>
    <row r="25" spans="1:20" ht="12" customHeight="1" x14ac:dyDescent="0.35">
      <c r="A25" s="17"/>
      <c r="B25" s="24" t="s">
        <v>39</v>
      </c>
      <c r="C25" s="22">
        <v>5</v>
      </c>
      <c r="D25" s="85"/>
      <c r="E25" s="86"/>
      <c r="F25" s="87"/>
      <c r="G25" s="85">
        <v>4</v>
      </c>
      <c r="H25" s="87"/>
      <c r="I25" s="85">
        <f>G25*5</f>
        <v>20</v>
      </c>
      <c r="J25" s="97"/>
      <c r="K25" s="21"/>
      <c r="L25" s="7">
        <v>498</v>
      </c>
      <c r="M25" s="6" t="s">
        <v>20</v>
      </c>
      <c r="N25" s="5">
        <v>481</v>
      </c>
      <c r="O25" s="8">
        <v>2.9</v>
      </c>
      <c r="P25" s="18"/>
      <c r="Q25" s="43">
        <v>625</v>
      </c>
      <c r="R25" s="6" t="s">
        <v>20</v>
      </c>
      <c r="S25" s="44">
        <v>642</v>
      </c>
      <c r="T25" s="8">
        <v>2.1</v>
      </c>
    </row>
    <row r="26" spans="1:20" ht="12" customHeight="1" x14ac:dyDescent="0.35">
      <c r="A26" s="23"/>
      <c r="B26" s="24" t="s">
        <v>40</v>
      </c>
      <c r="C26" s="22">
        <v>5</v>
      </c>
      <c r="D26" s="85"/>
      <c r="E26" s="86"/>
      <c r="F26" s="87"/>
      <c r="G26" s="85">
        <v>4</v>
      </c>
      <c r="H26" s="87"/>
      <c r="I26" s="85">
        <f t="shared" ref="I26:I28" si="1">G26*5</f>
        <v>20</v>
      </c>
      <c r="J26" s="97"/>
      <c r="K26" s="21"/>
      <c r="L26" s="7">
        <v>480</v>
      </c>
      <c r="M26" s="6" t="s">
        <v>20</v>
      </c>
      <c r="N26" s="5">
        <v>463</v>
      </c>
      <c r="O26" s="8">
        <v>3</v>
      </c>
      <c r="P26" s="18"/>
      <c r="Q26" s="43">
        <v>643</v>
      </c>
      <c r="R26" s="6" t="s">
        <v>20</v>
      </c>
      <c r="S26" s="44">
        <v>660</v>
      </c>
      <c r="T26" s="8">
        <v>2</v>
      </c>
    </row>
    <row r="27" spans="1:20" ht="12" customHeight="1" x14ac:dyDescent="0.35">
      <c r="A27" s="23"/>
      <c r="B27" s="24" t="s">
        <v>41</v>
      </c>
      <c r="C27" s="22">
        <v>5</v>
      </c>
      <c r="D27" s="85"/>
      <c r="E27" s="86"/>
      <c r="F27" s="87"/>
      <c r="G27" s="85">
        <v>4</v>
      </c>
      <c r="H27" s="87"/>
      <c r="I27" s="85">
        <f t="shared" si="1"/>
        <v>20</v>
      </c>
      <c r="J27" s="97"/>
      <c r="K27" s="21"/>
      <c r="L27" s="7">
        <v>462</v>
      </c>
      <c r="M27" s="6" t="s">
        <v>20</v>
      </c>
      <c r="N27" s="5">
        <v>445</v>
      </c>
      <c r="O27" s="8">
        <v>3.1</v>
      </c>
      <c r="P27" s="18"/>
      <c r="Q27" s="43">
        <v>661</v>
      </c>
      <c r="R27" s="6" t="s">
        <v>20</v>
      </c>
      <c r="S27" s="44">
        <v>678</v>
      </c>
      <c r="T27" s="8">
        <v>1.9</v>
      </c>
    </row>
    <row r="28" spans="1:20" ht="12" customHeight="1" x14ac:dyDescent="0.35">
      <c r="A28" s="23"/>
      <c r="B28" s="25" t="s">
        <v>42</v>
      </c>
      <c r="C28" s="26">
        <v>5</v>
      </c>
      <c r="D28" s="107"/>
      <c r="E28" s="110"/>
      <c r="F28" s="108"/>
      <c r="G28" s="107">
        <v>4</v>
      </c>
      <c r="H28" s="108"/>
      <c r="I28" s="107">
        <f t="shared" si="1"/>
        <v>20</v>
      </c>
      <c r="J28" s="109"/>
      <c r="K28" s="21"/>
      <c r="L28" s="7">
        <v>444</v>
      </c>
      <c r="M28" s="6" t="s">
        <v>20</v>
      </c>
      <c r="N28" s="5">
        <v>427</v>
      </c>
      <c r="O28" s="8">
        <v>3.2</v>
      </c>
      <c r="P28" s="18"/>
      <c r="Q28" s="43">
        <v>679</v>
      </c>
      <c r="R28" s="6" t="s">
        <v>20</v>
      </c>
      <c r="S28" s="44">
        <v>696</v>
      </c>
      <c r="T28" s="8">
        <v>1.8</v>
      </c>
    </row>
    <row r="29" spans="1:20" ht="12" customHeight="1" x14ac:dyDescent="0.35">
      <c r="A29" s="23"/>
      <c r="B29" s="22" t="s">
        <v>43</v>
      </c>
      <c r="C29" s="22">
        <v>5</v>
      </c>
      <c r="D29" s="65"/>
      <c r="E29" s="67"/>
      <c r="F29" s="66"/>
      <c r="G29" s="131">
        <v>4</v>
      </c>
      <c r="H29" s="132"/>
      <c r="I29" s="130">
        <f t="shared" ref="I29" si="2">G29*5</f>
        <v>20</v>
      </c>
      <c r="J29" s="109"/>
      <c r="K29" s="21"/>
      <c r="L29" s="7">
        <v>426</v>
      </c>
      <c r="M29" s="6" t="s">
        <v>20</v>
      </c>
      <c r="N29" s="5">
        <v>409</v>
      </c>
      <c r="O29" s="8">
        <v>3.3</v>
      </c>
      <c r="P29" s="18"/>
      <c r="Q29" s="43">
        <v>697</v>
      </c>
      <c r="R29" s="6" t="s">
        <v>20</v>
      </c>
      <c r="S29" s="44">
        <v>714</v>
      </c>
      <c r="T29" s="8">
        <v>1.7</v>
      </c>
    </row>
    <row r="30" spans="1:20" ht="12" customHeight="1" thickBot="1" x14ac:dyDescent="0.4">
      <c r="A30" s="27"/>
      <c r="B30" s="126" t="s">
        <v>15</v>
      </c>
      <c r="C30" s="127"/>
      <c r="D30" s="127"/>
      <c r="E30" s="127"/>
      <c r="F30" s="127"/>
      <c r="G30" s="127"/>
      <c r="H30" s="127"/>
      <c r="I30" s="124">
        <v>100</v>
      </c>
      <c r="J30" s="125"/>
      <c r="K30" s="21"/>
      <c r="L30" s="7">
        <v>408</v>
      </c>
      <c r="M30" s="6" t="s">
        <v>20</v>
      </c>
      <c r="N30" s="5">
        <v>391</v>
      </c>
      <c r="O30" s="8">
        <v>3.4</v>
      </c>
      <c r="P30" s="18"/>
      <c r="Q30" s="43">
        <v>715</v>
      </c>
      <c r="R30" s="6" t="s">
        <v>20</v>
      </c>
      <c r="S30" s="44">
        <v>732</v>
      </c>
      <c r="T30" s="8">
        <v>1.6</v>
      </c>
    </row>
    <row r="31" spans="1:20" ht="12" customHeight="1" x14ac:dyDescent="0.35">
      <c r="A31" s="17"/>
      <c r="B31" s="28"/>
      <c r="C31" s="28"/>
      <c r="D31" s="28"/>
      <c r="E31" s="28"/>
      <c r="F31" s="28"/>
      <c r="G31" s="28"/>
      <c r="H31" s="28"/>
      <c r="I31" s="28"/>
      <c r="J31" s="28"/>
      <c r="K31" s="21"/>
      <c r="L31" s="7">
        <v>390</v>
      </c>
      <c r="M31" s="6" t="s">
        <v>20</v>
      </c>
      <c r="N31" s="5">
        <v>373</v>
      </c>
      <c r="O31" s="8">
        <v>3.5</v>
      </c>
      <c r="P31" s="18"/>
      <c r="Q31" s="43">
        <v>733</v>
      </c>
      <c r="R31" s="6" t="s">
        <v>20</v>
      </c>
      <c r="S31" s="44">
        <v>750</v>
      </c>
      <c r="T31" s="8">
        <v>1.5</v>
      </c>
    </row>
    <row r="32" spans="1:20" ht="12" customHeight="1" x14ac:dyDescent="0.35">
      <c r="A32" s="17"/>
      <c r="B32" s="19"/>
      <c r="C32" s="19"/>
      <c r="D32" s="19"/>
      <c r="E32" s="19"/>
      <c r="F32" s="19"/>
      <c r="G32" s="28"/>
      <c r="H32" s="28"/>
      <c r="I32" s="28"/>
      <c r="J32" s="28"/>
      <c r="K32" s="21"/>
      <c r="L32" s="7">
        <v>372</v>
      </c>
      <c r="M32" s="6" t="s">
        <v>20</v>
      </c>
      <c r="N32" s="5">
        <v>355</v>
      </c>
      <c r="O32" s="8">
        <v>3.6</v>
      </c>
      <c r="P32" s="18"/>
      <c r="Q32" s="43">
        <v>751</v>
      </c>
      <c r="R32" s="6" t="s">
        <v>20</v>
      </c>
      <c r="S32" s="44">
        <v>768</v>
      </c>
      <c r="T32" s="8">
        <v>1.4</v>
      </c>
    </row>
    <row r="33" spans="1:20" ht="12.75" customHeight="1" thickBot="1" x14ac:dyDescent="0.4">
      <c r="A33" s="17"/>
      <c r="B33" s="19"/>
      <c r="C33" s="19"/>
      <c r="D33" s="19"/>
      <c r="E33" s="19"/>
      <c r="F33" s="19"/>
      <c r="G33" s="28"/>
      <c r="H33" s="28"/>
      <c r="I33" s="28"/>
      <c r="J33" s="28"/>
      <c r="K33" s="21"/>
      <c r="L33" s="7">
        <v>354</v>
      </c>
      <c r="M33" s="6" t="s">
        <v>20</v>
      </c>
      <c r="N33" s="5">
        <v>337</v>
      </c>
      <c r="O33" s="8">
        <v>3.7</v>
      </c>
      <c r="P33" s="18"/>
      <c r="Q33" s="43">
        <v>769</v>
      </c>
      <c r="R33" s="6" t="s">
        <v>20</v>
      </c>
      <c r="S33" s="44">
        <v>786</v>
      </c>
      <c r="T33" s="8">
        <v>1.3</v>
      </c>
    </row>
    <row r="34" spans="1:20" ht="12" customHeight="1" thickBot="1" x14ac:dyDescent="0.4">
      <c r="A34" s="17"/>
      <c r="B34" s="98" t="s">
        <v>16</v>
      </c>
      <c r="C34" s="89"/>
      <c r="D34" s="89"/>
      <c r="E34" s="116"/>
      <c r="F34" s="116"/>
      <c r="G34" s="117"/>
      <c r="H34" s="19"/>
      <c r="I34" s="19"/>
      <c r="J34" s="19"/>
      <c r="K34" s="19"/>
      <c r="L34" s="7">
        <v>336</v>
      </c>
      <c r="M34" s="6" t="s">
        <v>20</v>
      </c>
      <c r="N34" s="5">
        <v>319</v>
      </c>
      <c r="O34" s="8">
        <v>3.8</v>
      </c>
      <c r="P34" s="18"/>
      <c r="Q34" s="43">
        <v>787</v>
      </c>
      <c r="R34" s="6" t="s">
        <v>20</v>
      </c>
      <c r="S34" s="44">
        <v>804</v>
      </c>
      <c r="T34" s="8">
        <v>1.2</v>
      </c>
    </row>
    <row r="35" spans="1:20" ht="12" customHeight="1" x14ac:dyDescent="0.35">
      <c r="A35" s="17"/>
      <c r="B35" s="35"/>
      <c r="C35" s="36"/>
      <c r="D35" s="34" t="s">
        <v>9</v>
      </c>
      <c r="E35" s="111" t="s">
        <v>17</v>
      </c>
      <c r="F35" s="118"/>
      <c r="G35" s="119"/>
      <c r="H35" s="19"/>
      <c r="I35" s="19"/>
      <c r="J35" s="19"/>
      <c r="K35" s="19"/>
      <c r="L35" s="7">
        <v>318</v>
      </c>
      <c r="M35" s="6" t="s">
        <v>20</v>
      </c>
      <c r="N35" s="5">
        <v>301</v>
      </c>
      <c r="O35" s="8">
        <v>3.9</v>
      </c>
      <c r="P35" s="18"/>
      <c r="Q35" s="45">
        <v>805</v>
      </c>
      <c r="R35" s="9" t="s">
        <v>20</v>
      </c>
      <c r="S35" s="46">
        <v>822</v>
      </c>
      <c r="T35" s="8">
        <v>1.1000000000000001</v>
      </c>
    </row>
    <row r="36" spans="1:20" ht="12" customHeight="1" thickBot="1" x14ac:dyDescent="0.4">
      <c r="A36" s="68"/>
      <c r="B36" s="128" t="s">
        <v>18</v>
      </c>
      <c r="C36" s="129"/>
      <c r="D36" s="71">
        <f>(I30+J19)</f>
        <v>300</v>
      </c>
      <c r="E36" s="120">
        <f>VLOOKUP(VLOOKUP(D36,Q5:S36,3)*(D36&lt;=VLOOKUP(D36,Q5:S36,3)),S5:T36,2)</f>
        <v>4</v>
      </c>
      <c r="F36" s="121"/>
      <c r="G36" s="122"/>
      <c r="H36" s="69"/>
      <c r="I36" s="69"/>
      <c r="J36" s="69"/>
      <c r="K36" s="69"/>
      <c r="L36" s="72">
        <v>300</v>
      </c>
      <c r="M36" s="73"/>
      <c r="N36" s="74"/>
      <c r="O36" s="75">
        <v>4</v>
      </c>
      <c r="P36" s="70"/>
      <c r="Q36" s="47">
        <v>823</v>
      </c>
      <c r="R36" s="41" t="s">
        <v>20</v>
      </c>
      <c r="S36" s="48">
        <v>900</v>
      </c>
      <c r="T36" s="42">
        <v>1</v>
      </c>
    </row>
    <row r="37" spans="1:20" ht="12" customHeight="1" thickTop="1" x14ac:dyDescent="0.35">
      <c r="B37" s="64"/>
      <c r="C37" s="64"/>
      <c r="D37" s="64"/>
      <c r="E37" s="64"/>
      <c r="F37" s="64"/>
      <c r="G37" s="64"/>
      <c r="H37" s="64"/>
      <c r="I37" s="64"/>
      <c r="J37" s="64"/>
      <c r="L37" s="1"/>
      <c r="M37" s="1"/>
      <c r="N37" s="1"/>
    </row>
    <row r="38" spans="1:20" ht="12" customHeight="1" x14ac:dyDescent="0.35"/>
    <row r="39" spans="1:20" ht="12" customHeight="1" x14ac:dyDescent="0.35"/>
    <row r="40" spans="1:20" ht="12" customHeight="1" x14ac:dyDescent="0.35"/>
    <row r="41" spans="1:20" ht="12" customHeight="1" x14ac:dyDescent="0.35"/>
    <row r="42" spans="1:20" ht="12" customHeight="1" x14ac:dyDescent="0.35"/>
    <row r="43" spans="1:20" ht="12" customHeight="1" x14ac:dyDescent="0.35"/>
    <row r="44" spans="1:20" ht="12" customHeight="1" x14ac:dyDescent="0.35"/>
    <row r="45" spans="1:20" ht="12" customHeight="1" x14ac:dyDescent="0.35"/>
    <row r="46" spans="1:20" ht="12" customHeight="1" x14ac:dyDescent="0.35"/>
    <row r="47" spans="1:20" ht="12" customHeight="1" x14ac:dyDescent="0.35"/>
    <row r="48" spans="1:20" ht="12" customHeight="1" x14ac:dyDescent="0.35"/>
    <row r="49" ht="12" customHeight="1" x14ac:dyDescent="0.35"/>
  </sheetData>
  <sheetProtection selectLockedCells="1"/>
  <mergeCells count="35">
    <mergeCell ref="B34:G34"/>
    <mergeCell ref="E35:G35"/>
    <mergeCell ref="E36:G36"/>
    <mergeCell ref="B23:J23"/>
    <mergeCell ref="I30:J30"/>
    <mergeCell ref="B30:H30"/>
    <mergeCell ref="B36:C36"/>
    <mergeCell ref="I29:J29"/>
    <mergeCell ref="G29:H29"/>
    <mergeCell ref="B1:J2"/>
    <mergeCell ref="L1:O2"/>
    <mergeCell ref="G27:H27"/>
    <mergeCell ref="G28:H28"/>
    <mergeCell ref="I28:J28"/>
    <mergeCell ref="D28:F28"/>
    <mergeCell ref="D24:F24"/>
    <mergeCell ref="I27:J27"/>
    <mergeCell ref="G25:H25"/>
    <mergeCell ref="G24:H24"/>
    <mergeCell ref="B7:B8"/>
    <mergeCell ref="B9:B17"/>
    <mergeCell ref="Q4:S4"/>
    <mergeCell ref="L4:N4"/>
    <mergeCell ref="D25:F25"/>
    <mergeCell ref="D26:F26"/>
    <mergeCell ref="D27:F27"/>
    <mergeCell ref="B4:J4"/>
    <mergeCell ref="B5:C5"/>
    <mergeCell ref="E5:H5"/>
    <mergeCell ref="B18:I18"/>
    <mergeCell ref="I24:J24"/>
    <mergeCell ref="G26:H26"/>
    <mergeCell ref="I25:J25"/>
    <mergeCell ref="I26:J26"/>
    <mergeCell ref="B19:I19"/>
  </mergeCells>
  <phoneticPr fontId="8" type="noConversion"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Starke</dc:creator>
  <cp:lastModifiedBy>Starke</cp:lastModifiedBy>
  <cp:lastPrinted>2020-07-26T15:06:00Z</cp:lastPrinted>
  <dcterms:created xsi:type="dcterms:W3CDTF">2017-08-18T09:36:35Z</dcterms:created>
  <dcterms:modified xsi:type="dcterms:W3CDTF">2020-07-26T15:07:17Z</dcterms:modified>
</cp:coreProperties>
</file>